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POSAL\"/>
    </mc:Choice>
  </mc:AlternateContent>
  <bookViews>
    <workbookView xWindow="0" yWindow="0" windowWidth="15345" windowHeight="4590"/>
  </bookViews>
  <sheets>
    <sheet name="Sheet1" sheetId="1" r:id="rId1"/>
    <sheet name="Sheet2" sheetId="6" r:id="rId2"/>
    <sheet name="7-4-1" sheetId="2" r:id="rId3"/>
    <sheet name="7-6-1" sheetId="3" r:id="rId4"/>
    <sheet name="7-8-1" sheetId="4" r:id="rId5"/>
    <sheet name="7-10-1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5" l="1"/>
  <c r="G15" i="5"/>
  <c r="J14" i="5"/>
  <c r="G14" i="5"/>
  <c r="J13" i="5"/>
  <c r="G13" i="5"/>
  <c r="E15" i="5"/>
  <c r="B15" i="5"/>
  <c r="E14" i="5"/>
  <c r="B14" i="5"/>
  <c r="E13" i="5"/>
  <c r="B13" i="5"/>
  <c r="E6" i="5"/>
  <c r="J18" i="5"/>
  <c r="J16" i="5"/>
  <c r="J17" i="5" s="1"/>
  <c r="E16" i="5"/>
  <c r="E17" i="5" s="1"/>
  <c r="J14" i="4"/>
  <c r="G14" i="4"/>
  <c r="J13" i="4"/>
  <c r="G13" i="4"/>
  <c r="J12" i="4"/>
  <c r="G12" i="4"/>
  <c r="E14" i="4"/>
  <c r="B14" i="4"/>
  <c r="E13" i="4"/>
  <c r="B13" i="4"/>
  <c r="E12" i="4"/>
  <c r="B12" i="4"/>
  <c r="J17" i="4"/>
  <c r="E15" i="4"/>
  <c r="E16" i="4" s="1"/>
  <c r="J15" i="4"/>
  <c r="J16" i="4" s="1"/>
  <c r="J8" i="3"/>
  <c r="J7" i="3"/>
  <c r="E8" i="3"/>
  <c r="E7" i="3"/>
  <c r="J22" i="3"/>
  <c r="E20" i="3"/>
  <c r="E21" i="3" s="1"/>
  <c r="J19" i="3"/>
  <c r="G19" i="3"/>
  <c r="E19" i="3"/>
  <c r="B19" i="3"/>
  <c r="J18" i="3"/>
  <c r="G18" i="3"/>
  <c r="E18" i="3"/>
  <c r="B18" i="3"/>
  <c r="J17" i="3"/>
  <c r="J20" i="3" s="1"/>
  <c r="J21" i="3" s="1"/>
  <c r="G17" i="3"/>
  <c r="E17" i="3"/>
  <c r="B17" i="3"/>
  <c r="P21" i="1" l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B5" i="6"/>
  <c r="B4" i="6"/>
  <c r="B3" i="6"/>
  <c r="E4" i="6"/>
  <c r="E5" i="6"/>
  <c r="E3" i="6"/>
  <c r="J10" i="5"/>
  <c r="J8" i="4"/>
  <c r="J9" i="3"/>
  <c r="J8" i="2"/>
  <c r="J5" i="5" l="1"/>
  <c r="G5" i="5"/>
  <c r="E5" i="5"/>
  <c r="B5" i="5"/>
  <c r="J4" i="5"/>
  <c r="G4" i="5"/>
  <c r="E4" i="5"/>
  <c r="B4" i="5"/>
  <c r="J3" i="5"/>
  <c r="G3" i="5"/>
  <c r="E3" i="5"/>
  <c r="B3" i="5"/>
  <c r="J5" i="4"/>
  <c r="G5" i="4"/>
  <c r="E5" i="4"/>
  <c r="B5" i="4"/>
  <c r="J4" i="4"/>
  <c r="G4" i="4"/>
  <c r="E4" i="4"/>
  <c r="B4" i="4"/>
  <c r="J3" i="4"/>
  <c r="G3" i="4"/>
  <c r="E3" i="4"/>
  <c r="B3" i="4"/>
  <c r="J6" i="3"/>
  <c r="G6" i="3"/>
  <c r="E6" i="3"/>
  <c r="B6" i="3"/>
  <c r="J5" i="3"/>
  <c r="G5" i="3"/>
  <c r="E5" i="3"/>
  <c r="B5" i="3"/>
  <c r="J4" i="3"/>
  <c r="G4" i="3"/>
  <c r="E4" i="3"/>
  <c r="B4" i="3"/>
  <c r="E4" i="2"/>
  <c r="E5" i="2"/>
  <c r="E3" i="2"/>
  <c r="E6" i="2" s="1"/>
  <c r="E7" i="2" s="1"/>
  <c r="J3" i="2"/>
  <c r="G5" i="2"/>
  <c r="G4" i="2"/>
  <c r="G3" i="2"/>
  <c r="B5" i="2"/>
  <c r="B4" i="2"/>
  <c r="B3" i="2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L10" i="1"/>
  <c r="L9" i="1"/>
  <c r="L8" i="1"/>
  <c r="K10" i="1"/>
  <c r="K9" i="1"/>
  <c r="K8" i="1"/>
  <c r="J10" i="1"/>
  <c r="J9" i="1"/>
  <c r="J8" i="1"/>
  <c r="I10" i="1"/>
  <c r="I9" i="1"/>
  <c r="I8" i="1"/>
  <c r="H10" i="1"/>
  <c r="H9" i="1"/>
  <c r="H8" i="1"/>
  <c r="G10" i="1"/>
  <c r="G9" i="1"/>
  <c r="G8" i="1"/>
  <c r="F10" i="1"/>
  <c r="F9" i="1"/>
  <c r="F8" i="1"/>
  <c r="E10" i="1"/>
  <c r="E9" i="1"/>
  <c r="E8" i="1"/>
  <c r="D10" i="1"/>
  <c r="D9" i="1"/>
  <c r="D8" i="1"/>
  <c r="O6" i="1"/>
  <c r="O7" i="1" s="1"/>
  <c r="O5" i="1"/>
  <c r="J5" i="2"/>
  <c r="J4" i="2"/>
  <c r="J6" i="2" l="1"/>
  <c r="J7" i="2" s="1"/>
</calcChain>
</file>

<file path=xl/sharedStrings.xml><?xml version="1.0" encoding="utf-8"?>
<sst xmlns="http://schemas.openxmlformats.org/spreadsheetml/2006/main" count="133" uniqueCount="27">
  <si>
    <t>Tahun</t>
  </si>
  <si>
    <t>Jumlah Mahasiswa</t>
  </si>
  <si>
    <t>Mahasiswa Yang Bekerja</t>
  </si>
  <si>
    <t>X=[</t>
  </si>
  <si>
    <t>Y=[</t>
  </si>
  <si>
    <t>]</t>
  </si>
  <si>
    <t>P=[</t>
  </si>
  <si>
    <t>T=[</t>
  </si>
  <si>
    <t>PELATIHAN</t>
  </si>
  <si>
    <t>NO</t>
  </si>
  <si>
    <t>TARGET</t>
  </si>
  <si>
    <t>SSE</t>
  </si>
  <si>
    <t>EROR</t>
  </si>
  <si>
    <t>OUTPUT</t>
  </si>
  <si>
    <t>PENGUJIAN</t>
  </si>
  <si>
    <t>Jumlah Dosen Tetap KA</t>
  </si>
  <si>
    <t>=(0.8*($D$6-7)/155)+0.1</t>
  </si>
  <si>
    <t>Prediksi</t>
  </si>
  <si>
    <t>output</t>
  </si>
  <si>
    <t>eror</t>
  </si>
  <si>
    <t>sse</t>
  </si>
  <si>
    <t>TOTAL</t>
  </si>
  <si>
    <t>MSE</t>
  </si>
  <si>
    <t>Akurasi Kebenaran (%)</t>
  </si>
  <si>
    <t>OUTPUT JST</t>
  </si>
  <si>
    <t>PELATIHAN (TRAIN)</t>
  </si>
  <si>
    <t>PENGUJIAN (TEST)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</si>
</sst>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.00000000"/>
    <numFmt numFmtId="168" formatCode="0.0000"/>
    <numFmt numFmtId="171" formatCode="0.0000000000"/>
    <numFmt numFmtId="172" formatCode="0.000000000"/>
  </numFmts>
  <fonts count="4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16" fontId="0" fillId="0" borderId="0" xfId="0" applyNumberFormat="1"/>
    <xf numFmtId="0" fontId="0" fillId="0" borderId="0" xfId="0" quotePrefix="1"/>
    <xf numFmtId="0" fontId="1" fillId="0" borderId="1" xfId="0" applyFont="1" applyBorder="1"/>
    <xf numFmtId="9" fontId="0" fillId="0" borderId="0" xfId="0" applyNumberFormat="1"/>
    <xf numFmtId="11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2" borderId="1" xfId="0" applyNumberFormat="1" applyFont="1" applyFill="1" applyBorder="1" applyAlignment="1">
      <alignment horizontal="center"/>
    </xf>
    <xf numFmtId="168" fontId="2" fillId="0" borderId="1" xfId="0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71" fontId="2" fillId="0" borderId="1" xfId="0" applyNumberFormat="1" applyFont="1" applyBorder="1"/>
    <xf numFmtId="17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workbookViewId="0">
      <selection activeCell="M15" sqref="M15:Q22"/>
    </sheetView>
  </sheetViews>
  <sheetFormatPr defaultRowHeight="15" x14ac:dyDescent="0.25"/>
  <cols>
    <col min="3" max="3" width="22.85546875" bestFit="1" customWidth="1"/>
  </cols>
  <sheetData>
    <row r="1" spans="2:16" x14ac:dyDescent="0.25">
      <c r="C1" t="s">
        <v>0</v>
      </c>
      <c r="D1" s="1">
        <v>2010</v>
      </c>
      <c r="E1" s="1">
        <v>2011</v>
      </c>
      <c r="F1" s="1">
        <v>2012</v>
      </c>
      <c r="G1" s="1">
        <v>2013</v>
      </c>
      <c r="H1" s="1">
        <v>2014</v>
      </c>
      <c r="I1" s="1">
        <v>2015</v>
      </c>
      <c r="J1" s="1">
        <v>2016</v>
      </c>
      <c r="K1" s="1">
        <v>2017</v>
      </c>
      <c r="L1" s="1">
        <v>2018</v>
      </c>
    </row>
    <row r="2" spans="2:16" x14ac:dyDescent="0.25">
      <c r="C2" t="s">
        <v>1</v>
      </c>
      <c r="D2" s="1">
        <v>40</v>
      </c>
      <c r="E2" s="1">
        <v>70</v>
      </c>
      <c r="F2" s="1">
        <v>81</v>
      </c>
      <c r="G2" s="1">
        <v>114</v>
      </c>
      <c r="H2" s="1">
        <v>162</v>
      </c>
      <c r="I2" s="1">
        <v>97</v>
      </c>
      <c r="J2" s="1">
        <v>60</v>
      </c>
      <c r="K2" s="1">
        <v>60</v>
      </c>
      <c r="L2" s="1">
        <v>40</v>
      </c>
    </row>
    <row r="3" spans="2:16" x14ac:dyDescent="0.25">
      <c r="C3" t="s">
        <v>2</v>
      </c>
      <c r="D3">
        <v>34</v>
      </c>
      <c r="E3">
        <v>49</v>
      </c>
      <c r="F3" s="1">
        <v>51</v>
      </c>
      <c r="G3" s="1">
        <v>96</v>
      </c>
      <c r="H3">
        <v>98</v>
      </c>
      <c r="I3">
        <v>57</v>
      </c>
      <c r="J3">
        <v>43</v>
      </c>
      <c r="K3">
        <v>27</v>
      </c>
      <c r="L3">
        <v>18</v>
      </c>
    </row>
    <row r="4" spans="2:16" x14ac:dyDescent="0.25">
      <c r="C4" t="s">
        <v>15</v>
      </c>
      <c r="D4">
        <v>7</v>
      </c>
      <c r="E4">
        <v>7</v>
      </c>
      <c r="F4" s="1">
        <v>7</v>
      </c>
      <c r="G4" s="1">
        <v>7</v>
      </c>
      <c r="H4">
        <v>7</v>
      </c>
      <c r="I4">
        <v>7</v>
      </c>
      <c r="J4">
        <v>7</v>
      </c>
      <c r="K4">
        <v>7</v>
      </c>
      <c r="L4">
        <v>7</v>
      </c>
    </row>
    <row r="5" spans="2:16" x14ac:dyDescent="0.25">
      <c r="F5" s="1"/>
      <c r="G5" s="1"/>
      <c r="O5">
        <f>MIN(D2:L4)</f>
        <v>7</v>
      </c>
    </row>
    <row r="6" spans="2:16" x14ac:dyDescent="0.25">
      <c r="F6" s="1"/>
      <c r="G6" s="1"/>
      <c r="O6">
        <f>MAX(D2:L4)</f>
        <v>162</v>
      </c>
    </row>
    <row r="7" spans="2:16" x14ac:dyDescent="0.25">
      <c r="F7" s="1"/>
      <c r="G7" s="1"/>
      <c r="O7">
        <f>O6-O5</f>
        <v>155</v>
      </c>
    </row>
    <row r="8" spans="2:16" x14ac:dyDescent="0.25">
      <c r="B8" s="4" t="s">
        <v>16</v>
      </c>
      <c r="D8">
        <f>(0.8*($ED$132-7)/155)+0.1</f>
        <v>6.3870967741935486E-2</v>
      </c>
      <c r="E8" s="1">
        <f>(0.8*($E$2-7)/155)+0.1</f>
        <v>0.42516129032258065</v>
      </c>
      <c r="F8" s="1">
        <f>(0.8*($F$2-7)/155)+0.1</f>
        <v>0.48193548387096774</v>
      </c>
      <c r="G8" s="1">
        <f>(0.8*($G$2-7)/155)+0.1</f>
        <v>0.65225806451612911</v>
      </c>
      <c r="H8" s="1">
        <f>(0.8*($H$2-7)/155)+0.1</f>
        <v>0.9</v>
      </c>
      <c r="I8" s="1">
        <f>(0.8*($I$2-7)/155)+0.1</f>
        <v>0.56451612903225812</v>
      </c>
      <c r="J8" s="1">
        <f>(0.8*($J$2-7)/155)+0.1</f>
        <v>0.37354838709677418</v>
      </c>
      <c r="K8" s="1">
        <f>(0.8*($K$2-7)/155)+0.1</f>
        <v>0.37354838709677418</v>
      </c>
      <c r="L8" s="1">
        <f>(0.8*($L$2-7)/155)+0.1</f>
        <v>0.27032258064516135</v>
      </c>
    </row>
    <row r="9" spans="2:16" x14ac:dyDescent="0.25">
      <c r="D9" s="1">
        <f>(0.8*($D$3-7)/155)+0.1</f>
        <v>0.23935483870967744</v>
      </c>
      <c r="E9" s="1">
        <f>(0.8*($E$3-7)/155)+0.1</f>
        <v>0.3167741935483871</v>
      </c>
      <c r="F9" s="1">
        <f>(0.8*($F$3-7)/155)+0.1</f>
        <v>0.32709677419354843</v>
      </c>
      <c r="G9" s="1">
        <f>(0.8*($G$3-7)/155)+0.1</f>
        <v>0.55935483870967739</v>
      </c>
      <c r="H9" s="1">
        <f>(0.8*($H$3-7)/155)+0.1</f>
        <v>0.56967741935483873</v>
      </c>
      <c r="I9" s="1">
        <f>(0.8*($I$3-7)/155)+0.1</f>
        <v>0.35806451612903223</v>
      </c>
      <c r="J9" s="1">
        <f>(0.8*($J$3-7)/155)+0.1</f>
        <v>0.28580645161290325</v>
      </c>
      <c r="K9" s="1">
        <f>(0.8*($K$3-7)/155)+0.1</f>
        <v>0.20322580645161292</v>
      </c>
      <c r="L9" s="1">
        <f>(0.8*($L$3-7)/155)+0.1</f>
        <v>0.15677419354838712</v>
      </c>
    </row>
    <row r="10" spans="2:16" x14ac:dyDescent="0.25">
      <c r="D10" s="1">
        <f>(0.8*($D$4-7)/155)+0.1</f>
        <v>0.1</v>
      </c>
      <c r="E10" s="1">
        <f>(0.8*($E$4-7)/155)+0.1</f>
        <v>0.1</v>
      </c>
      <c r="F10" s="1">
        <f>(0.8*($F$4-7)/155)+0.1</f>
        <v>0.1</v>
      </c>
      <c r="G10" s="1">
        <f>(0.8*($G$4-7)/155)+0.1</f>
        <v>0.1</v>
      </c>
      <c r="H10" s="1">
        <f>(0.8*($H$4-7)/155)+0.1</f>
        <v>0.1</v>
      </c>
      <c r="I10" s="1">
        <f>(0.8*($I$4-7)/155)+0.1</f>
        <v>0.1</v>
      </c>
      <c r="J10" s="1">
        <f>(0.8*($J$4-7)/155)+0.1</f>
        <v>0.1</v>
      </c>
      <c r="K10" s="1">
        <f>(0.8*($K$4-7)/155)+0.1</f>
        <v>0.1</v>
      </c>
      <c r="L10" s="1">
        <f>(0.8*($L$4-7)/155)+0.1</f>
        <v>0.1</v>
      </c>
      <c r="N10" s="1"/>
      <c r="O10" s="1"/>
      <c r="P10" s="1"/>
    </row>
    <row r="11" spans="2:16" x14ac:dyDescent="0.25">
      <c r="N11" s="1"/>
      <c r="O11" s="1"/>
      <c r="P11" s="1"/>
    </row>
    <row r="12" spans="2:16" x14ac:dyDescent="0.25">
      <c r="N12" s="1"/>
      <c r="O12" s="1"/>
      <c r="P12" s="1"/>
    </row>
    <row r="13" spans="2:16" x14ac:dyDescent="0.25">
      <c r="N13" s="1"/>
      <c r="O13" s="1"/>
      <c r="P13" s="1"/>
    </row>
    <row r="14" spans="2:16" x14ac:dyDescent="0.25">
      <c r="N14" s="1"/>
      <c r="O14" s="1"/>
      <c r="P14" s="1"/>
    </row>
    <row r="15" spans="2:16" x14ac:dyDescent="0.25">
      <c r="C15" t="s">
        <v>6</v>
      </c>
      <c r="D15" s="1">
        <f>(0.8*($ED$132-7)/155)+0.1</f>
        <v>6.3870967741935486E-2</v>
      </c>
      <c r="E15" s="1">
        <f>(0.8*($D$3-7)/155)+0.1</f>
        <v>0.23935483870967744</v>
      </c>
      <c r="F15" s="1">
        <f>(0.8*($D$4-7)/155)+0.1</f>
        <v>0.1</v>
      </c>
      <c r="H15" t="s">
        <v>3</v>
      </c>
      <c r="I15" s="1">
        <f>(0.8*($E$2-7)/155)+0.1</f>
        <v>0.42516129032258065</v>
      </c>
      <c r="J15" s="1">
        <f>(0.8*($E$3-7)/155)+0.1</f>
        <v>0.3167741935483871</v>
      </c>
      <c r="K15" s="1">
        <f>(0.8*($E$4-7)/155)+0.1</f>
        <v>0.1</v>
      </c>
      <c r="M15" s="1" t="s">
        <v>3</v>
      </c>
      <c r="N15" s="1">
        <f>(0.8*($F$2-7)/155)+0.1</f>
        <v>0.48193548387096774</v>
      </c>
      <c r="O15" s="1">
        <f>(0.8*($F$3-7)/155)+0.1</f>
        <v>0.32709677419354843</v>
      </c>
      <c r="P15" s="1">
        <f>(0.8*($F$4-7)/155)+0.1</f>
        <v>0.1</v>
      </c>
    </row>
    <row r="16" spans="2:16" x14ac:dyDescent="0.25">
      <c r="D16" s="1">
        <f>(0.8*($E$2-7)/155)+0.1</f>
        <v>0.42516129032258065</v>
      </c>
      <c r="E16" s="1">
        <f>(0.8*($E$3-7)/155)+0.1</f>
        <v>0.3167741935483871</v>
      </c>
      <c r="F16" s="1">
        <f>(0.8*($E$4-7)/155)+0.1</f>
        <v>0.1</v>
      </c>
      <c r="I16" s="1">
        <f>(0.8*($F$2-7)/155)+0.1</f>
        <v>0.48193548387096774</v>
      </c>
      <c r="J16" s="1">
        <f>(0.8*($F$3-7)/155)+0.1</f>
        <v>0.32709677419354843</v>
      </c>
      <c r="K16" s="1">
        <f>(0.8*($F$4-7)/155)+0.1</f>
        <v>0.1</v>
      </c>
      <c r="M16" s="1"/>
      <c r="N16" s="1">
        <f>(0.8*($G$2-7)/155)+0.1</f>
        <v>0.65225806451612911</v>
      </c>
      <c r="O16" s="1">
        <f>(0.8*($G$3-7)/155)+0.1</f>
        <v>0.55935483870967739</v>
      </c>
      <c r="P16" s="1">
        <f>(0.8*($G$4-7)/155)+0.1</f>
        <v>0.1</v>
      </c>
    </row>
    <row r="17" spans="3:17" x14ac:dyDescent="0.25">
      <c r="D17" s="1">
        <f>(0.8*($F$2-7)/155)+0.1</f>
        <v>0.48193548387096774</v>
      </c>
      <c r="E17" s="1">
        <f>(0.8*($F$3-7)/155)+0.1</f>
        <v>0.32709677419354843</v>
      </c>
      <c r="F17" s="1">
        <f>(0.8*($F$4-7)/155)+0.1</f>
        <v>0.1</v>
      </c>
      <c r="I17" s="1">
        <f>(0.8*($G$2-7)/155)+0.1</f>
        <v>0.65225806451612911</v>
      </c>
      <c r="J17" s="1">
        <f>(0.8*($G$3-7)/155)+0.1</f>
        <v>0.55935483870967739</v>
      </c>
      <c r="K17" s="1">
        <f>(0.8*($G$4-7)/155)+0.1</f>
        <v>0.1</v>
      </c>
      <c r="M17" s="1"/>
      <c r="N17" s="1">
        <f>(0.8*($H$2-7)/155)+0.1</f>
        <v>0.9</v>
      </c>
      <c r="O17" s="1">
        <f>(0.8*($H$3-7)/155)+0.1</f>
        <v>0.56967741935483873</v>
      </c>
      <c r="P17" s="1">
        <f>(0.8*($H$4-7)/155)+0.1</f>
        <v>0.1</v>
      </c>
    </row>
    <row r="18" spans="3:17" x14ac:dyDescent="0.25">
      <c r="D18" s="1">
        <f>(0.8*($G$2-7)/155)+0.1</f>
        <v>0.65225806451612911</v>
      </c>
      <c r="E18" s="1">
        <f>(0.8*($G$3-7)/155)+0.1</f>
        <v>0.55935483870967739</v>
      </c>
      <c r="F18" s="1">
        <f>(0.8*($G$4-7)/155)+0.1</f>
        <v>0.1</v>
      </c>
      <c r="I18" s="1">
        <f>(0.8*($H$2-7)/155)+0.1</f>
        <v>0.9</v>
      </c>
      <c r="J18" s="1">
        <f>(0.8*($H$3-7)/155)+0.1</f>
        <v>0.56967741935483873</v>
      </c>
      <c r="K18" s="1">
        <f>(0.8*($H$4-7)/155)+0.1</f>
        <v>0.1</v>
      </c>
      <c r="M18" s="1"/>
      <c r="N18" s="1">
        <f>(0.8*($I$2-7)/155)+0.1</f>
        <v>0.56451612903225812</v>
      </c>
      <c r="O18" s="1">
        <f>(0.8*($I$3-7)/155)+0.1</f>
        <v>0.35806451612903223</v>
      </c>
      <c r="P18" s="1">
        <f>(0.8*($I$4-7)/155)+0.1</f>
        <v>0.1</v>
      </c>
    </row>
    <row r="19" spans="3:17" x14ac:dyDescent="0.25">
      <c r="D19" s="1">
        <f>(0.8*($H$2-7)/155)+0.1</f>
        <v>0.9</v>
      </c>
      <c r="E19" s="1">
        <f>(0.8*($H$3-7)/155)+0.1</f>
        <v>0.56967741935483873</v>
      </c>
      <c r="F19" s="1">
        <f>(0.8*($H$4-7)/155)+0.1</f>
        <v>0.1</v>
      </c>
      <c r="I19" s="1">
        <f>(0.8*($I$2-7)/155)+0.1</f>
        <v>0.56451612903225812</v>
      </c>
      <c r="J19" s="1">
        <f>(0.8*($I$3-7)/155)+0.1</f>
        <v>0.35806451612903223</v>
      </c>
      <c r="K19" s="1">
        <f>(0.8*($I$4-7)/155)+0.1</f>
        <v>0.1</v>
      </c>
      <c r="M19" s="1"/>
      <c r="N19" s="1">
        <f>(0.8*($J$2-7)/155)+0.1</f>
        <v>0.37354838709677418</v>
      </c>
      <c r="O19" s="1">
        <f>(0.8*($J$3-7)/155)+0.1</f>
        <v>0.28580645161290325</v>
      </c>
      <c r="P19" s="1">
        <f>(0.8*($J$4-7)/155)+0.1</f>
        <v>0.1</v>
      </c>
    </row>
    <row r="20" spans="3:17" x14ac:dyDescent="0.25">
      <c r="D20" s="1">
        <f>(0.8*($I$2-7)/155)+0.1</f>
        <v>0.56451612903225812</v>
      </c>
      <c r="E20" s="1">
        <f>(0.8*($I$3-7)/155)+0.1</f>
        <v>0.35806451612903223</v>
      </c>
      <c r="F20" s="1">
        <f>(0.8*($I$4-7)/155)+0.1</f>
        <v>0.1</v>
      </c>
      <c r="I20" s="1">
        <f>(0.8*($J$2-7)/155)+0.1</f>
        <v>0.37354838709677418</v>
      </c>
      <c r="J20" s="1">
        <f>(0.8*($J$3-7)/155)+0.1</f>
        <v>0.28580645161290325</v>
      </c>
      <c r="K20" s="1">
        <f>(0.8*($J$4-7)/155)+0.1</f>
        <v>0.1</v>
      </c>
      <c r="M20" s="1"/>
      <c r="N20" s="1">
        <f>(0.8*($K$2-7)/155)+0.1</f>
        <v>0.37354838709677418</v>
      </c>
      <c r="O20" s="1">
        <f>(0.8*($K$3-7)/155)+0.1</f>
        <v>0.20322580645161292</v>
      </c>
      <c r="P20" s="1">
        <f>(0.8*($K$4-7)/155)+0.1</f>
        <v>0.1</v>
      </c>
    </row>
    <row r="21" spans="3:17" x14ac:dyDescent="0.25">
      <c r="D21" s="1">
        <f>(0.8*($J$2-7)/155)+0.1</f>
        <v>0.37354838709677418</v>
      </c>
      <c r="E21" s="1">
        <f>(0.8*($J$3-7)/155)+0.1</f>
        <v>0.28580645161290325</v>
      </c>
      <c r="F21" s="1">
        <f>(0.8*($J$4-7)/155)+0.1</f>
        <v>0.1</v>
      </c>
      <c r="G21" t="s">
        <v>5</v>
      </c>
      <c r="I21" s="1">
        <f>(0.8*($K$2-7)/155)+0.1</f>
        <v>0.37354838709677418</v>
      </c>
      <c r="J21" s="1">
        <f>(0.8*($K$3-7)/155)+0.1</f>
        <v>0.20322580645161292</v>
      </c>
      <c r="K21" s="1">
        <f>(0.8*($K$4-7)/155)+0.1</f>
        <v>0.1</v>
      </c>
      <c r="L21" t="s">
        <v>5</v>
      </c>
      <c r="M21" s="1"/>
      <c r="N21" s="1">
        <f>(0.8*($L$2-7)/155)+0.1</f>
        <v>0.27032258064516135</v>
      </c>
      <c r="O21" s="1">
        <f>(0.8*($L$3-7)/155)+0.1</f>
        <v>0.15677419354838712</v>
      </c>
      <c r="P21" s="1">
        <f>(0.8*($L$4-7)/155)+0.1</f>
        <v>0.1</v>
      </c>
      <c r="Q21" t="s">
        <v>5</v>
      </c>
    </row>
    <row r="22" spans="3:17" x14ac:dyDescent="0.25">
      <c r="C22" t="s">
        <v>7</v>
      </c>
      <c r="D22" s="1">
        <f>(0.8*($K$2-7)/155)+0.1</f>
        <v>0.37354838709677418</v>
      </c>
      <c r="E22" s="1">
        <f>(0.8*($K$3-7)/155)+0.1</f>
        <v>0.20322580645161292</v>
      </c>
      <c r="F22" s="1">
        <f>(0.8*($K$4-7)/155)+0.1</f>
        <v>0.1</v>
      </c>
      <c r="G22" t="s">
        <v>5</v>
      </c>
      <c r="H22" t="s">
        <v>4</v>
      </c>
      <c r="I22" s="1">
        <f>(0.8*($L$2-7)/155)+0.1</f>
        <v>0.27032258064516135</v>
      </c>
      <c r="J22" s="1">
        <f>(0.8*($L$3-7)/155)+0.1</f>
        <v>0.15677419354838712</v>
      </c>
      <c r="K22" s="1">
        <f>(0.8*($L$4-7)/155)+0.1</f>
        <v>0.1</v>
      </c>
      <c r="L22" t="s">
        <v>5</v>
      </c>
      <c r="M22" s="1" t="s">
        <v>4</v>
      </c>
      <c r="N22" s="2">
        <v>2.87655214671271E-2</v>
      </c>
      <c r="O22" s="2">
        <v>2.9718865377057001E-2</v>
      </c>
      <c r="P22" s="2">
        <v>0.119438318310609</v>
      </c>
      <c r="Q22" t="s">
        <v>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G12" sqref="G12"/>
    </sheetView>
  </sheetViews>
  <sheetFormatPr defaultRowHeight="15" x14ac:dyDescent="0.25"/>
  <cols>
    <col min="1" max="1" width="22.85546875" bestFit="1" customWidth="1"/>
    <col min="4" max="4" width="12.7109375" bestFit="1" customWidth="1"/>
    <col min="5" max="5" width="11" bestFit="1" customWidth="1"/>
  </cols>
  <sheetData>
    <row r="2" spans="1:5" x14ac:dyDescent="0.25">
      <c r="B2" t="s">
        <v>17</v>
      </c>
      <c r="C2" t="s">
        <v>18</v>
      </c>
      <c r="D2" t="s">
        <v>19</v>
      </c>
      <c r="E2" t="s">
        <v>20</v>
      </c>
    </row>
    <row r="3" spans="1:5" x14ac:dyDescent="0.25">
      <c r="A3" s="1" t="s">
        <v>1</v>
      </c>
      <c r="B3">
        <f>((C3-0.1)*(155)/0.8)+7</f>
        <v>-6.8360751590566586</v>
      </c>
      <c r="C3" s="1">
        <v>2.85879991790624E-2</v>
      </c>
      <c r="D3" s="1">
        <v>1.7752182093764399E-4</v>
      </c>
      <c r="E3">
        <f>D3^2</f>
        <v>3.1513996909016938E-8</v>
      </c>
    </row>
    <row r="4" spans="1:5" x14ac:dyDescent="0.25">
      <c r="A4" s="1" t="s">
        <v>2</v>
      </c>
      <c r="B4" s="1">
        <f>((C4-0.1)*(155)/0.8)+7</f>
        <v>-4.899444078035172</v>
      </c>
      <c r="C4" s="1">
        <v>3.85835144359475E-2</v>
      </c>
      <c r="D4" s="1">
        <v>-8.8646494359474904E-3</v>
      </c>
      <c r="E4" s="1">
        <f t="shared" ref="E4:E5" si="0">D4^2</f>
        <v>7.8582009622244164E-5</v>
      </c>
    </row>
    <row r="5" spans="1:5" x14ac:dyDescent="0.25">
      <c r="A5" s="1" t="s">
        <v>15</v>
      </c>
      <c r="B5" s="1">
        <f>((C5-0.1)*(155)/0.8)+7</f>
        <v>10.766174172680493</v>
      </c>
      <c r="C5" s="1">
        <v>0.119438318310609</v>
      </c>
      <c r="D5" s="7">
        <v>-31060.887195621901</v>
      </c>
      <c r="E5" s="1">
        <f t="shared" si="0"/>
        <v>964778713.3791486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7" sqref="J7"/>
    </sheetView>
  </sheetViews>
  <sheetFormatPr defaultColWidth="7.85546875" defaultRowHeight="15" x14ac:dyDescent="0.25"/>
  <cols>
    <col min="1" max="1" width="4.140625" customWidth="1"/>
    <col min="5" max="5" width="8.5703125" bestFit="1" customWidth="1"/>
    <col min="6" max="6" width="4.7109375" customWidth="1"/>
    <col min="10" max="10" width="10.85546875" bestFit="1" customWidth="1"/>
  </cols>
  <sheetData>
    <row r="1" spans="1:14" x14ac:dyDescent="0.25">
      <c r="A1" s="9" t="s">
        <v>25</v>
      </c>
      <c r="B1" s="9"/>
      <c r="C1" s="9"/>
      <c r="D1" s="9"/>
      <c r="E1" s="9"/>
      <c r="F1" s="9" t="s">
        <v>26</v>
      </c>
      <c r="G1" s="9"/>
      <c r="H1" s="9"/>
      <c r="I1" s="9"/>
      <c r="J1" s="9"/>
    </row>
    <row r="2" spans="1:14" s="18" customFormat="1" ht="25.5" x14ac:dyDescent="0.25">
      <c r="A2" s="16" t="s">
        <v>9</v>
      </c>
      <c r="B2" s="16" t="s">
        <v>10</v>
      </c>
      <c r="C2" s="17" t="s">
        <v>24</v>
      </c>
      <c r="D2" s="16" t="s">
        <v>12</v>
      </c>
      <c r="E2" s="16" t="s">
        <v>11</v>
      </c>
      <c r="F2" s="16" t="s">
        <v>9</v>
      </c>
      <c r="G2" s="16" t="s">
        <v>10</v>
      </c>
      <c r="H2" s="17" t="s">
        <v>24</v>
      </c>
      <c r="I2" s="16" t="s">
        <v>12</v>
      </c>
      <c r="J2" s="16" t="s">
        <v>11</v>
      </c>
    </row>
    <row r="3" spans="1:14" x14ac:dyDescent="0.25">
      <c r="A3" s="10">
        <v>1</v>
      </c>
      <c r="B3" s="11">
        <f>(0.8*(Sheet1!$K$2-7)/155)+0.1</f>
        <v>0.37354838709677418</v>
      </c>
      <c r="C3" s="11">
        <v>0.38780054438536998</v>
      </c>
      <c r="D3" s="11">
        <v>-1.4252157385369699E-2</v>
      </c>
      <c r="E3" s="11">
        <f>D3^2</f>
        <v>2.0312399013734807E-4</v>
      </c>
      <c r="F3" s="10">
        <v>1</v>
      </c>
      <c r="G3" s="11">
        <f>(0.8*(Sheet1!$L$2-7)/155)+0.1</f>
        <v>0.27032258064516135</v>
      </c>
      <c r="H3" s="11">
        <v>2.87655214671271E-2</v>
      </c>
      <c r="I3" s="11">
        <v>0.24155705953287299</v>
      </c>
      <c r="J3" s="12">
        <f>I3^2</f>
        <v>5.8349813010167943E-2</v>
      </c>
    </row>
    <row r="4" spans="1:14" x14ac:dyDescent="0.25">
      <c r="A4" s="10">
        <v>2</v>
      </c>
      <c r="B4" s="11">
        <f>(0.8*(Sheet1!$K$3-7)/155)+0.1</f>
        <v>0.20322580645161292</v>
      </c>
      <c r="C4" s="11">
        <v>3.17089427360761E-2</v>
      </c>
      <c r="D4" s="11">
        <v>0.17151686326392401</v>
      </c>
      <c r="E4" s="11">
        <f t="shared" ref="E4:E5" si="0">D4^2</f>
        <v>2.9418034383895605E-2</v>
      </c>
      <c r="F4" s="10">
        <v>2</v>
      </c>
      <c r="G4" s="11">
        <f>(0.8*(Sheet1!$L$3-7)/155)+0.1</f>
        <v>0.15677419354838712</v>
      </c>
      <c r="H4" s="11">
        <v>2.9718865377057001E-2</v>
      </c>
      <c r="I4" s="11">
        <v>0.127055328622943</v>
      </c>
      <c r="J4" s="11">
        <f>I4^2</f>
        <v>1.6143056531484037E-2</v>
      </c>
    </row>
    <row r="5" spans="1:14" x14ac:dyDescent="0.25">
      <c r="A5" s="10">
        <v>3</v>
      </c>
      <c r="B5" s="11">
        <f>(0.8*(Sheet1!$K$4-7)/155)+0.1</f>
        <v>0.1</v>
      </c>
      <c r="C5" s="11">
        <v>0.119438318310609</v>
      </c>
      <c r="D5" s="11">
        <v>-1.9438318310608899E-2</v>
      </c>
      <c r="E5" s="11">
        <f t="shared" si="0"/>
        <v>3.778482187445532E-4</v>
      </c>
      <c r="F5" s="10">
        <v>3</v>
      </c>
      <c r="G5" s="11">
        <f>(0.8*(Sheet1!$L$4-7)/155)+0.1</f>
        <v>0.1</v>
      </c>
      <c r="H5" s="11">
        <v>0.119438318310609</v>
      </c>
      <c r="I5" s="11">
        <v>-1.9438318310608899E-2</v>
      </c>
      <c r="J5" s="11">
        <f>I5^2</f>
        <v>3.778482187445532E-4</v>
      </c>
    </row>
    <row r="6" spans="1:14" x14ac:dyDescent="0.25">
      <c r="A6" s="9" t="s">
        <v>21</v>
      </c>
      <c r="B6" s="9"/>
      <c r="C6" s="9"/>
      <c r="D6" s="9"/>
      <c r="E6" s="13">
        <f>SUM(E3:E5)</f>
        <v>2.9999006592777506E-2</v>
      </c>
      <c r="F6" s="9" t="s">
        <v>21</v>
      </c>
      <c r="G6" s="9"/>
      <c r="H6" s="9"/>
      <c r="I6" s="9"/>
      <c r="J6" s="13">
        <f>SUM(J3:J5)</f>
        <v>7.4870717760396527E-2</v>
      </c>
    </row>
    <row r="7" spans="1:14" x14ac:dyDescent="0.25">
      <c r="A7" s="9" t="s">
        <v>22</v>
      </c>
      <c r="B7" s="9"/>
      <c r="C7" s="9"/>
      <c r="D7" s="9"/>
      <c r="E7" s="13">
        <f>E6/3</f>
        <v>9.9996688642591692E-3</v>
      </c>
      <c r="F7" s="9" t="s">
        <v>22</v>
      </c>
      <c r="G7" s="9"/>
      <c r="H7" s="9"/>
      <c r="I7" s="9"/>
      <c r="J7" s="22">
        <f>J6/3</f>
        <v>2.4956905920132177E-2</v>
      </c>
    </row>
    <row r="8" spans="1:14" x14ac:dyDescent="0.25">
      <c r="A8" s="9" t="s">
        <v>23</v>
      </c>
      <c r="B8" s="9"/>
      <c r="C8" s="9"/>
      <c r="D8" s="9"/>
      <c r="E8" s="9"/>
      <c r="F8" s="9"/>
      <c r="G8" s="9"/>
      <c r="H8" s="9"/>
      <c r="I8" s="9"/>
      <c r="J8" s="15">
        <f>(3-1)/3</f>
        <v>0.66666666666666663</v>
      </c>
      <c r="K8" s="1"/>
      <c r="L8" s="1"/>
      <c r="M8" s="1"/>
      <c r="N8" s="1"/>
    </row>
    <row r="9" spans="1:14" x14ac:dyDescent="0.25">
      <c r="C9" s="1"/>
      <c r="D9" s="1"/>
      <c r="E9" s="1"/>
    </row>
    <row r="11" spans="1:14" x14ac:dyDescent="0.25">
      <c r="G11" s="1"/>
      <c r="H11" s="1"/>
      <c r="I11" s="1"/>
      <c r="L11" s="1"/>
      <c r="M11" s="1"/>
      <c r="N11" s="1"/>
    </row>
    <row r="12" spans="1:14" x14ac:dyDescent="0.25">
      <c r="F12" s="1"/>
      <c r="G12" s="1"/>
      <c r="H12" s="1"/>
      <c r="L12" s="1"/>
      <c r="M12" s="1"/>
      <c r="N12" s="1"/>
    </row>
    <row r="13" spans="1:14" x14ac:dyDescent="0.25">
      <c r="L13" s="1"/>
      <c r="M13" s="1"/>
      <c r="N13" s="1"/>
    </row>
    <row r="14" spans="1:14" x14ac:dyDescent="0.25">
      <c r="L14" s="1"/>
      <c r="M14" s="1"/>
      <c r="N14" s="1"/>
    </row>
  </sheetData>
  <mergeCells count="7">
    <mergeCell ref="A7:D7"/>
    <mergeCell ref="F6:I6"/>
    <mergeCell ref="F7:I7"/>
    <mergeCell ref="A8:I8"/>
    <mergeCell ref="A1:E1"/>
    <mergeCell ref="F1:J1"/>
    <mergeCell ref="A6:D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J8" sqref="J8"/>
    </sheetView>
  </sheetViews>
  <sheetFormatPr defaultRowHeight="15" x14ac:dyDescent="0.25"/>
  <cols>
    <col min="1" max="2" width="7.42578125" customWidth="1"/>
    <col min="3" max="3" width="8.42578125" customWidth="1"/>
    <col min="4" max="7" width="7.42578125" customWidth="1"/>
    <col min="8" max="8" width="8.140625" customWidth="1"/>
    <col min="9" max="9" width="7.42578125" customWidth="1"/>
    <col min="10" max="10" width="14.7109375" customWidth="1"/>
  </cols>
  <sheetData>
    <row r="1" spans="1:15" x14ac:dyDescent="0.25">
      <c r="A1" s="3"/>
    </row>
    <row r="2" spans="1:15" x14ac:dyDescent="0.25">
      <c r="A2" s="9" t="s">
        <v>25</v>
      </c>
      <c r="B2" s="9"/>
      <c r="C2" s="9"/>
      <c r="D2" s="9"/>
      <c r="E2" s="9"/>
      <c r="F2" s="9" t="s">
        <v>26</v>
      </c>
      <c r="G2" s="9"/>
      <c r="H2" s="9"/>
      <c r="I2" s="9"/>
      <c r="J2" s="9"/>
    </row>
    <row r="3" spans="1:15" ht="25.5" x14ac:dyDescent="0.25">
      <c r="A3" s="10" t="s">
        <v>9</v>
      </c>
      <c r="B3" s="10" t="s">
        <v>10</v>
      </c>
      <c r="C3" s="17" t="s">
        <v>24</v>
      </c>
      <c r="D3" s="10" t="s">
        <v>12</v>
      </c>
      <c r="E3" s="10" t="s">
        <v>11</v>
      </c>
      <c r="F3" s="10" t="s">
        <v>9</v>
      </c>
      <c r="G3" s="10" t="s">
        <v>10</v>
      </c>
      <c r="H3" s="17" t="s">
        <v>24</v>
      </c>
      <c r="I3" s="10" t="s">
        <v>12</v>
      </c>
      <c r="J3" s="10" t="s">
        <v>11</v>
      </c>
    </row>
    <row r="4" spans="1:15" x14ac:dyDescent="0.25">
      <c r="A4" s="10">
        <v>1</v>
      </c>
      <c r="B4" s="11">
        <f>(0.8*(Sheet1!$K$2-7)/155)+0.1</f>
        <v>0.37354838709677418</v>
      </c>
      <c r="C4" s="11">
        <v>0.202477403357196</v>
      </c>
      <c r="D4" s="11">
        <v>0.17107098364280399</v>
      </c>
      <c r="E4" s="11">
        <f>D4^2</f>
        <v>2.9265281444516508E-2</v>
      </c>
      <c r="F4" s="10">
        <v>1</v>
      </c>
      <c r="G4" s="11">
        <f>(0.8*(Sheet1!$L$2-7)/155)+0.1</f>
        <v>0.27032258064516135</v>
      </c>
      <c r="H4" s="11">
        <v>0.74436011075000696</v>
      </c>
      <c r="I4" s="11">
        <v>-0.47403752975000701</v>
      </c>
      <c r="J4" s="12">
        <f>I4^2</f>
        <v>0.2247115796114888</v>
      </c>
      <c r="M4" s="1"/>
      <c r="N4" s="1"/>
      <c r="O4" s="1"/>
    </row>
    <row r="5" spans="1:15" x14ac:dyDescent="0.25">
      <c r="A5" s="10">
        <v>2</v>
      </c>
      <c r="B5" s="11">
        <f>(0.8*(Sheet1!$K$3-7)/155)+0.1</f>
        <v>0.20322580645161292</v>
      </c>
      <c r="C5" s="11">
        <v>0.220474542923491</v>
      </c>
      <c r="D5" s="11">
        <v>-1.7248736923491399E-2</v>
      </c>
      <c r="E5" s="11">
        <f t="shared" ref="E5:E6" si="0">D5^2</f>
        <v>2.9751892545581553E-4</v>
      </c>
      <c r="F5" s="10">
        <v>2</v>
      </c>
      <c r="G5" s="11">
        <f>(0.8*(Sheet1!$L$3-7)/155)+0.1</f>
        <v>0.15677419354838712</v>
      </c>
      <c r="H5" s="11">
        <v>0.82369473367295698</v>
      </c>
      <c r="I5" s="11">
        <v>-0.66692053967295695</v>
      </c>
      <c r="J5" s="12">
        <f>I5^2</f>
        <v>0.44478300623766814</v>
      </c>
      <c r="L5" s="1"/>
      <c r="M5" s="1"/>
      <c r="N5" s="1"/>
    </row>
    <row r="6" spans="1:15" x14ac:dyDescent="0.25">
      <c r="A6" s="10">
        <v>3</v>
      </c>
      <c r="B6" s="11">
        <f>(0.8*(Sheet1!$K$4-7)/155)+0.1</f>
        <v>0.1</v>
      </c>
      <c r="C6" s="11">
        <v>7.9288771216847798E-2</v>
      </c>
      <c r="D6" s="11">
        <v>2.0711228783152302E-2</v>
      </c>
      <c r="E6" s="11">
        <f t="shared" si="0"/>
        <v>4.2895499770807637E-4</v>
      </c>
      <c r="F6" s="10">
        <v>3</v>
      </c>
      <c r="G6" s="11">
        <f>(0.8*(Sheet1!$L$4-7)/155)+0.1</f>
        <v>0.1</v>
      </c>
      <c r="H6" s="11">
        <v>7.9288771216847798E-2</v>
      </c>
      <c r="I6" s="11">
        <v>2.0711228783152302E-2</v>
      </c>
      <c r="J6" s="11">
        <f>I6^2</f>
        <v>4.2895499770807637E-4</v>
      </c>
    </row>
    <row r="7" spans="1:15" x14ac:dyDescent="0.25">
      <c r="A7" s="9" t="s">
        <v>21</v>
      </c>
      <c r="B7" s="9"/>
      <c r="C7" s="9"/>
      <c r="D7" s="9"/>
      <c r="E7" s="11">
        <f>SUM(E4:E6)</f>
        <v>2.9991755367680402E-2</v>
      </c>
      <c r="F7" s="9" t="s">
        <v>21</v>
      </c>
      <c r="G7" s="9"/>
      <c r="H7" s="9"/>
      <c r="I7" s="9"/>
      <c r="J7" s="11">
        <f>SUM(J4:J6)</f>
        <v>0.66992354084686512</v>
      </c>
      <c r="L7" s="1"/>
      <c r="M7" s="1"/>
      <c r="N7" s="1"/>
    </row>
    <row r="8" spans="1:15" x14ac:dyDescent="0.25">
      <c r="A8" s="9" t="s">
        <v>22</v>
      </c>
      <c r="B8" s="9"/>
      <c r="C8" s="9"/>
      <c r="D8" s="9"/>
      <c r="E8" s="11">
        <f>E7/3</f>
        <v>9.9972517892268006E-3</v>
      </c>
      <c r="F8" s="9" t="s">
        <v>22</v>
      </c>
      <c r="G8" s="9"/>
      <c r="H8" s="9"/>
      <c r="I8" s="9"/>
      <c r="J8" s="23">
        <f>J7/3</f>
        <v>0.22330784694895503</v>
      </c>
      <c r="L8" s="1"/>
      <c r="M8" s="1"/>
      <c r="N8" s="1"/>
    </row>
    <row r="9" spans="1:15" x14ac:dyDescent="0.25">
      <c r="A9" s="9" t="s">
        <v>23</v>
      </c>
      <c r="B9" s="9"/>
      <c r="C9" s="9"/>
      <c r="D9" s="9"/>
      <c r="E9" s="9"/>
      <c r="F9" s="9"/>
      <c r="G9" s="9"/>
      <c r="H9" s="9"/>
      <c r="I9" s="9"/>
      <c r="J9" s="19">
        <f>(3-2)/3</f>
        <v>0.33333333333333331</v>
      </c>
    </row>
    <row r="10" spans="1:15" x14ac:dyDescent="0.25">
      <c r="B10" s="1"/>
      <c r="C10" s="1"/>
      <c r="D10" s="1"/>
      <c r="L10" s="1"/>
      <c r="M10" s="1"/>
      <c r="N10" s="1"/>
    </row>
    <row r="11" spans="1:15" x14ac:dyDescent="0.25">
      <c r="L11" s="1"/>
      <c r="M11" s="1"/>
      <c r="N11" s="1"/>
    </row>
    <row r="15" spans="1:15" x14ac:dyDescent="0.25">
      <c r="A15" s="9" t="s">
        <v>25</v>
      </c>
      <c r="B15" s="9"/>
      <c r="C15" s="9"/>
      <c r="D15" s="9"/>
      <c r="E15" s="9"/>
      <c r="F15" s="9" t="s">
        <v>26</v>
      </c>
      <c r="G15" s="9"/>
      <c r="H15" s="9"/>
      <c r="I15" s="9"/>
      <c r="J15" s="9"/>
    </row>
    <row r="16" spans="1:15" ht="25.5" x14ac:dyDescent="0.25">
      <c r="A16" s="16" t="s">
        <v>9</v>
      </c>
      <c r="B16" s="16" t="s">
        <v>10</v>
      </c>
      <c r="C16" s="17" t="s">
        <v>24</v>
      </c>
      <c r="D16" s="16" t="s">
        <v>12</v>
      </c>
      <c r="E16" s="16" t="s">
        <v>11</v>
      </c>
      <c r="F16" s="16" t="s">
        <v>9</v>
      </c>
      <c r="G16" s="16" t="s">
        <v>10</v>
      </c>
      <c r="H16" s="17" t="s">
        <v>24</v>
      </c>
      <c r="I16" s="16" t="s">
        <v>12</v>
      </c>
      <c r="J16" s="16" t="s">
        <v>11</v>
      </c>
    </row>
    <row r="17" spans="1:10" x14ac:dyDescent="0.25">
      <c r="A17" s="10">
        <v>1</v>
      </c>
      <c r="B17" s="11">
        <f>(0.8*(Sheet1!$K$2-7)/155)+0.1</f>
        <v>0.37354838709677418</v>
      </c>
      <c r="C17" s="11">
        <v>0.38780054438536998</v>
      </c>
      <c r="D17" s="11">
        <v>-1.4252157385369699E-2</v>
      </c>
      <c r="E17" s="11">
        <f>D17^2</f>
        <v>2.0312399013734807E-4</v>
      </c>
      <c r="F17" s="10">
        <v>1</v>
      </c>
      <c r="G17" s="11">
        <f>(0.8*(Sheet1!$L$2-7)/155)+0.1</f>
        <v>0.27032258064516135</v>
      </c>
      <c r="H17" s="11">
        <v>2.87655214671271E-2</v>
      </c>
      <c r="I17" s="11">
        <v>0.24155705953287299</v>
      </c>
      <c r="J17" s="12">
        <f>I17^2</f>
        <v>5.8349813010167943E-2</v>
      </c>
    </row>
    <row r="18" spans="1:10" x14ac:dyDescent="0.25">
      <c r="A18" s="10">
        <v>2</v>
      </c>
      <c r="B18" s="11">
        <f>(0.8*(Sheet1!$K$3-7)/155)+0.1</f>
        <v>0.20322580645161292</v>
      </c>
      <c r="C18" s="11">
        <v>3.17089427360761E-2</v>
      </c>
      <c r="D18" s="11">
        <v>0.17151686326392401</v>
      </c>
      <c r="E18" s="11">
        <f t="shared" ref="E18:E19" si="1">D18^2</f>
        <v>2.9418034383895605E-2</v>
      </c>
      <c r="F18" s="10">
        <v>2</v>
      </c>
      <c r="G18" s="11">
        <f>(0.8*(Sheet1!$L$3-7)/155)+0.1</f>
        <v>0.15677419354838712</v>
      </c>
      <c r="H18" s="11">
        <v>2.9718865377057001E-2</v>
      </c>
      <c r="I18" s="11">
        <v>0.127055328622943</v>
      </c>
      <c r="J18" s="11">
        <f>I18^2</f>
        <v>1.6143056531484037E-2</v>
      </c>
    </row>
    <row r="19" spans="1:10" x14ac:dyDescent="0.25">
      <c r="A19" s="10">
        <v>3</v>
      </c>
      <c r="B19" s="11">
        <f>(0.8*(Sheet1!$K$4-7)/155)+0.1</f>
        <v>0.1</v>
      </c>
      <c r="C19" s="11">
        <v>0.119438318310609</v>
      </c>
      <c r="D19" s="11">
        <v>-1.9438318310608899E-2</v>
      </c>
      <c r="E19" s="11">
        <f t="shared" si="1"/>
        <v>3.778482187445532E-4</v>
      </c>
      <c r="F19" s="10">
        <v>3</v>
      </c>
      <c r="G19" s="11">
        <f>(0.8*(Sheet1!$L$4-7)/155)+0.1</f>
        <v>0.1</v>
      </c>
      <c r="H19" s="11">
        <v>0.119438318310609</v>
      </c>
      <c r="I19" s="11">
        <v>-1.9438318310608899E-2</v>
      </c>
      <c r="J19" s="11">
        <f>I19^2</f>
        <v>3.778482187445532E-4</v>
      </c>
    </row>
    <row r="20" spans="1:10" x14ac:dyDescent="0.25">
      <c r="A20" s="9" t="s">
        <v>21</v>
      </c>
      <c r="B20" s="9"/>
      <c r="C20" s="9"/>
      <c r="D20" s="9"/>
      <c r="E20" s="13">
        <f>SUM(E17:E19)</f>
        <v>2.9999006592777506E-2</v>
      </c>
      <c r="F20" s="9" t="s">
        <v>21</v>
      </c>
      <c r="G20" s="9"/>
      <c r="H20" s="9"/>
      <c r="I20" s="9"/>
      <c r="J20" s="13">
        <f>SUM(J17:J19)</f>
        <v>7.4870717760396527E-2</v>
      </c>
    </row>
    <row r="21" spans="1:10" x14ac:dyDescent="0.25">
      <c r="A21" s="9" t="s">
        <v>22</v>
      </c>
      <c r="B21" s="9"/>
      <c r="C21" s="9"/>
      <c r="D21" s="9"/>
      <c r="E21" s="13">
        <f>E20/3</f>
        <v>9.9996688642591692E-3</v>
      </c>
      <c r="F21" s="9" t="s">
        <v>22</v>
      </c>
      <c r="G21" s="9"/>
      <c r="H21" s="9"/>
      <c r="I21" s="9"/>
      <c r="J21" s="14">
        <f>J20/3</f>
        <v>2.4956905920132177E-2</v>
      </c>
    </row>
    <row r="22" spans="1:10" x14ac:dyDescent="0.25">
      <c r="A22" s="9" t="s">
        <v>23</v>
      </c>
      <c r="B22" s="9"/>
      <c r="C22" s="9"/>
      <c r="D22" s="9"/>
      <c r="E22" s="9"/>
      <c r="F22" s="9"/>
      <c r="G22" s="9"/>
      <c r="H22" s="9"/>
      <c r="I22" s="9"/>
      <c r="J22" s="15">
        <f>(3-1)/3</f>
        <v>0.66666666666666663</v>
      </c>
    </row>
  </sheetData>
  <mergeCells count="14">
    <mergeCell ref="A20:D20"/>
    <mergeCell ref="F20:I20"/>
    <mergeCell ref="A21:D21"/>
    <mergeCell ref="F21:I21"/>
    <mergeCell ref="A22:I22"/>
    <mergeCell ref="A2:E2"/>
    <mergeCell ref="F2:J2"/>
    <mergeCell ref="A15:E15"/>
    <mergeCell ref="F15:J15"/>
    <mergeCell ref="A7:D7"/>
    <mergeCell ref="A8:D8"/>
    <mergeCell ref="F7:I7"/>
    <mergeCell ref="F8:I8"/>
    <mergeCell ref="A9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16" sqref="J16"/>
    </sheetView>
  </sheetViews>
  <sheetFormatPr defaultRowHeight="15" x14ac:dyDescent="0.25"/>
  <cols>
    <col min="2" max="9" width="8.140625" customWidth="1"/>
    <col min="10" max="10" width="12.85546875" customWidth="1"/>
  </cols>
  <sheetData>
    <row r="1" spans="1:14" x14ac:dyDescent="0.25">
      <c r="A1" s="8" t="s">
        <v>8</v>
      </c>
      <c r="B1" s="8"/>
      <c r="C1" s="8"/>
      <c r="D1" s="8"/>
      <c r="E1" s="8"/>
      <c r="F1" s="8" t="s">
        <v>14</v>
      </c>
      <c r="G1" s="8"/>
      <c r="H1" s="8"/>
      <c r="I1" s="8"/>
      <c r="J1" s="8"/>
    </row>
    <row r="2" spans="1:14" x14ac:dyDescent="0.25">
      <c r="A2" s="2" t="s">
        <v>9</v>
      </c>
      <c r="B2" s="2" t="s">
        <v>10</v>
      </c>
      <c r="C2" s="2" t="s">
        <v>13</v>
      </c>
      <c r="D2" s="2" t="s">
        <v>12</v>
      </c>
      <c r="E2" s="2" t="s">
        <v>11</v>
      </c>
      <c r="F2" s="2" t="s">
        <v>9</v>
      </c>
      <c r="G2" s="2" t="s">
        <v>10</v>
      </c>
      <c r="H2" s="2" t="s">
        <v>13</v>
      </c>
      <c r="I2" s="2" t="s">
        <v>12</v>
      </c>
      <c r="J2" s="2" t="s">
        <v>11</v>
      </c>
    </row>
    <row r="3" spans="1:14" x14ac:dyDescent="0.25">
      <c r="A3" s="2">
        <v>1</v>
      </c>
      <c r="B3" s="2">
        <f>(0.8*(Sheet1!$K$2-7)/155)+0.1</f>
        <v>0.37354838709677418</v>
      </c>
      <c r="C3" s="2">
        <v>0.31836119559926501</v>
      </c>
      <c r="D3" s="2">
        <v>5.5187191400734997E-2</v>
      </c>
      <c r="E3" s="2">
        <f>D3^2</f>
        <v>3.0456260947013588E-3</v>
      </c>
      <c r="F3" s="2">
        <v>1</v>
      </c>
      <c r="G3" s="2">
        <f>(0.8*(Sheet1!$L$2-7)/155)+0.1</f>
        <v>0.27032258064516135</v>
      </c>
      <c r="H3" s="2">
        <v>0.862552150383464</v>
      </c>
      <c r="I3" s="2">
        <v>-0.59222956938346405</v>
      </c>
      <c r="J3" s="5">
        <f>I3^2</f>
        <v>0.35073586285212327</v>
      </c>
    </row>
    <row r="4" spans="1:14" x14ac:dyDescent="0.25">
      <c r="A4" s="2">
        <v>2</v>
      </c>
      <c r="B4" s="2">
        <f>(0.8*(Sheet1!$K$3-7)/155)+0.1</f>
        <v>0.20322580645161292</v>
      </c>
      <c r="C4" s="2">
        <v>0.33667646364967402</v>
      </c>
      <c r="D4" s="2">
        <v>-0.13345065764967401</v>
      </c>
      <c r="E4" s="2">
        <f t="shared" ref="E4:E5" si="0">D4^2</f>
        <v>1.7809078027130495E-2</v>
      </c>
      <c r="F4" s="2">
        <v>2</v>
      </c>
      <c r="G4" s="2">
        <f>(0.8*(Sheet1!$L$3-7)/155)+0.1</f>
        <v>0.15677419354838712</v>
      </c>
      <c r="H4" s="2">
        <v>0.59805015835499797</v>
      </c>
      <c r="I4" s="2">
        <v>-0.441275964354998</v>
      </c>
      <c r="J4" s="5">
        <f>I4^2</f>
        <v>0.19472447671743345</v>
      </c>
    </row>
    <row r="5" spans="1:14" x14ac:dyDescent="0.25">
      <c r="A5" s="2">
        <v>3</v>
      </c>
      <c r="B5" s="2">
        <f>(0.8*(Sheet1!$K$4-7)/155)+0.1</f>
        <v>0.1</v>
      </c>
      <c r="C5" s="2">
        <v>0.19505147897754499</v>
      </c>
      <c r="D5" s="2">
        <v>-9.5051478977544707E-2</v>
      </c>
      <c r="E5" s="2">
        <f t="shared" si="0"/>
        <v>9.0347836558186227E-3</v>
      </c>
      <c r="F5" s="2">
        <v>3</v>
      </c>
      <c r="G5" s="2">
        <f>(0.8*(Sheet1!$L$4-7)/155)+0.1</f>
        <v>0.1</v>
      </c>
      <c r="H5" s="2">
        <v>0.19505147897754499</v>
      </c>
      <c r="I5" s="2">
        <v>-9.5051478977544707E-2</v>
      </c>
      <c r="J5" s="2">
        <f>I5^2</f>
        <v>9.0347836558186227E-3</v>
      </c>
    </row>
    <row r="8" spans="1:14" x14ac:dyDescent="0.25">
      <c r="J8" s="6">
        <f>(3-2)/3</f>
        <v>0.33333333333333331</v>
      </c>
    </row>
    <row r="9" spans="1:14" x14ac:dyDescent="0.25">
      <c r="L9" s="1"/>
      <c r="M9" s="1"/>
      <c r="N9" s="1"/>
    </row>
    <row r="10" spans="1:14" x14ac:dyDescent="0.25">
      <c r="A10" s="9" t="s">
        <v>25</v>
      </c>
      <c r="B10" s="9"/>
      <c r="C10" s="9"/>
      <c r="D10" s="9"/>
      <c r="E10" s="9"/>
      <c r="F10" s="9" t="s">
        <v>26</v>
      </c>
      <c r="G10" s="9"/>
      <c r="H10" s="9"/>
      <c r="I10" s="9"/>
      <c r="J10" s="9"/>
      <c r="L10" s="1"/>
      <c r="M10" s="1"/>
      <c r="N10" s="1"/>
    </row>
    <row r="11" spans="1:14" ht="25.5" x14ac:dyDescent="0.25">
      <c r="A11" s="10" t="s">
        <v>9</v>
      </c>
      <c r="B11" s="10" t="s">
        <v>10</v>
      </c>
      <c r="C11" s="17" t="s">
        <v>24</v>
      </c>
      <c r="D11" s="10" t="s">
        <v>12</v>
      </c>
      <c r="E11" s="10" t="s">
        <v>11</v>
      </c>
      <c r="F11" s="10" t="s">
        <v>9</v>
      </c>
      <c r="G11" s="10" t="s">
        <v>10</v>
      </c>
      <c r="H11" s="17" t="s">
        <v>24</v>
      </c>
      <c r="I11" s="10" t="s">
        <v>12</v>
      </c>
      <c r="J11" s="10" t="s">
        <v>11</v>
      </c>
    </row>
    <row r="12" spans="1:14" x14ac:dyDescent="0.25">
      <c r="A12" s="10">
        <v>1</v>
      </c>
      <c r="B12" s="11">
        <f>(0.8*(Sheet1!$K$2-7)/155)+0.1</f>
        <v>0.37354838709677418</v>
      </c>
      <c r="C12" s="11">
        <v>0.31836119559926501</v>
      </c>
      <c r="D12" s="11">
        <v>5.5187191400734997E-2</v>
      </c>
      <c r="E12" s="11">
        <f>D12^2</f>
        <v>3.0456260947013588E-3</v>
      </c>
      <c r="F12" s="10">
        <v>1</v>
      </c>
      <c r="G12" s="11">
        <f>(0.8*(Sheet1!$L$2-7)/155)+0.1</f>
        <v>0.27032258064516135</v>
      </c>
      <c r="H12" s="11">
        <v>0.862552150383464</v>
      </c>
      <c r="I12" s="11">
        <v>-0.59222956938346405</v>
      </c>
      <c r="J12" s="21">
        <f>I12^2</f>
        <v>0.35073586285212327</v>
      </c>
      <c r="L12" s="1"/>
      <c r="M12" s="1"/>
      <c r="N12" s="1"/>
    </row>
    <row r="13" spans="1:14" x14ac:dyDescent="0.25">
      <c r="A13" s="10">
        <v>2</v>
      </c>
      <c r="B13" s="11">
        <f>(0.8*(Sheet1!$K$3-7)/155)+0.1</f>
        <v>0.20322580645161292</v>
      </c>
      <c r="C13" s="11">
        <v>0.33667646364967402</v>
      </c>
      <c r="D13" s="11">
        <v>-0.13345065764967401</v>
      </c>
      <c r="E13" s="11">
        <f t="shared" ref="E13:E14" si="1">D13^2</f>
        <v>1.7809078027130495E-2</v>
      </c>
      <c r="F13" s="10">
        <v>2</v>
      </c>
      <c r="G13" s="11">
        <f>(0.8*(Sheet1!$L$3-7)/155)+0.1</f>
        <v>0.15677419354838712</v>
      </c>
      <c r="H13" s="11">
        <v>0.59805015835499797</v>
      </c>
      <c r="I13" s="11">
        <v>-0.441275964354998</v>
      </c>
      <c r="J13" s="21">
        <f>I13^2</f>
        <v>0.19472447671743345</v>
      </c>
    </row>
    <row r="14" spans="1:14" x14ac:dyDescent="0.25">
      <c r="A14" s="10">
        <v>3</v>
      </c>
      <c r="B14" s="11">
        <f>(0.8*(Sheet1!$K$4-7)/155)+0.1</f>
        <v>0.1</v>
      </c>
      <c r="C14" s="11">
        <v>0.19505147897754499</v>
      </c>
      <c r="D14" s="11">
        <v>-9.5051478977544707E-2</v>
      </c>
      <c r="E14" s="11">
        <f t="shared" si="1"/>
        <v>9.0347836558186227E-3</v>
      </c>
      <c r="F14" s="10">
        <v>3</v>
      </c>
      <c r="G14" s="11">
        <f>(0.8*(Sheet1!$L$4-7)/155)+0.1</f>
        <v>0.1</v>
      </c>
      <c r="H14" s="11">
        <v>0.19505147897754499</v>
      </c>
      <c r="I14" s="11">
        <v>-9.5051478977544707E-2</v>
      </c>
      <c r="J14" s="11">
        <f>I14^2</f>
        <v>9.0347836558186227E-3</v>
      </c>
      <c r="L14" s="1"/>
      <c r="M14" s="1"/>
      <c r="N14" s="1"/>
    </row>
    <row r="15" spans="1:14" x14ac:dyDescent="0.25">
      <c r="A15" s="9" t="s">
        <v>21</v>
      </c>
      <c r="B15" s="9"/>
      <c r="C15" s="9"/>
      <c r="D15" s="9"/>
      <c r="E15" s="11">
        <f>SUM(E12:E14)</f>
        <v>2.9889487777650475E-2</v>
      </c>
      <c r="F15" s="9" t="s">
        <v>21</v>
      </c>
      <c r="G15" s="9"/>
      <c r="H15" s="9"/>
      <c r="I15" s="9"/>
      <c r="J15" s="11">
        <f>SUM(J12:J14)</f>
        <v>0.55449512322537542</v>
      </c>
    </row>
    <row r="16" spans="1:14" x14ac:dyDescent="0.25">
      <c r="A16" s="9" t="s">
        <v>22</v>
      </c>
      <c r="B16" s="9"/>
      <c r="C16" s="9"/>
      <c r="D16" s="9"/>
      <c r="E16" s="11">
        <f>E15/3</f>
        <v>9.9631625925501576E-3</v>
      </c>
      <c r="F16" s="9" t="s">
        <v>22</v>
      </c>
      <c r="G16" s="9"/>
      <c r="H16" s="9"/>
      <c r="I16" s="9"/>
      <c r="J16" s="20">
        <f>J15/3</f>
        <v>0.18483170774179181</v>
      </c>
    </row>
    <row r="17" spans="1:10" x14ac:dyDescent="0.25">
      <c r="A17" s="9" t="s">
        <v>23</v>
      </c>
      <c r="B17" s="9"/>
      <c r="C17" s="9"/>
      <c r="D17" s="9"/>
      <c r="E17" s="9"/>
      <c r="F17" s="9"/>
      <c r="G17" s="9"/>
      <c r="H17" s="9"/>
      <c r="I17" s="9"/>
      <c r="J17" s="19">
        <f>(3-2)/3</f>
        <v>0.33333333333333331</v>
      </c>
    </row>
  </sheetData>
  <mergeCells count="9">
    <mergeCell ref="A16:D16"/>
    <mergeCell ref="F16:I16"/>
    <mergeCell ref="A17:I17"/>
    <mergeCell ref="A1:E1"/>
    <mergeCell ref="F1:J1"/>
    <mergeCell ref="A10:E10"/>
    <mergeCell ref="F10:J10"/>
    <mergeCell ref="A15:D15"/>
    <mergeCell ref="F15:I15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17" sqref="J17"/>
    </sheetView>
  </sheetViews>
  <sheetFormatPr defaultRowHeight="15" x14ac:dyDescent="0.25"/>
  <cols>
    <col min="2" max="9" width="8.140625" customWidth="1"/>
    <col min="10" max="10" width="14" customWidth="1"/>
  </cols>
  <sheetData>
    <row r="1" spans="1:14" x14ac:dyDescent="0.25">
      <c r="A1" s="8" t="s">
        <v>8</v>
      </c>
      <c r="B1" s="8"/>
      <c r="C1" s="8"/>
      <c r="D1" s="8"/>
      <c r="E1" s="8"/>
      <c r="F1" s="8" t="s">
        <v>14</v>
      </c>
      <c r="G1" s="8"/>
      <c r="H1" s="8"/>
      <c r="I1" s="8"/>
      <c r="J1" s="8"/>
    </row>
    <row r="2" spans="1:14" x14ac:dyDescent="0.25">
      <c r="A2" s="2" t="s">
        <v>9</v>
      </c>
      <c r="B2" s="2" t="s">
        <v>10</v>
      </c>
      <c r="C2" s="2" t="s">
        <v>13</v>
      </c>
      <c r="D2" s="2" t="s">
        <v>12</v>
      </c>
      <c r="E2" s="2" t="s">
        <v>11</v>
      </c>
      <c r="F2" s="2" t="s">
        <v>9</v>
      </c>
      <c r="G2" s="2" t="s">
        <v>10</v>
      </c>
      <c r="H2" s="2" t="s">
        <v>13</v>
      </c>
      <c r="I2" s="2" t="s">
        <v>12</v>
      </c>
      <c r="J2" s="2" t="s">
        <v>11</v>
      </c>
    </row>
    <row r="3" spans="1:14" x14ac:dyDescent="0.25">
      <c r="A3" s="2">
        <v>1</v>
      </c>
      <c r="B3" s="2">
        <f>(0.8*(Sheet1!$K$2-7)/155)+0.1</f>
        <v>0.37354838709677418</v>
      </c>
      <c r="C3" s="2">
        <v>0.25618690440939201</v>
      </c>
      <c r="D3" s="2">
        <v>0.117361482590608</v>
      </c>
      <c r="E3" s="2">
        <f>D3^2</f>
        <v>1.3773717595865584E-2</v>
      </c>
      <c r="F3" s="2">
        <v>1</v>
      </c>
      <c r="G3" s="2">
        <f>(0.8*(Sheet1!$L$2-7)/155)+0.1</f>
        <v>0.27032258064516135</v>
      </c>
      <c r="H3" s="2">
        <v>0.88051547739431801</v>
      </c>
      <c r="I3" s="2">
        <v>-0.61019289639431795</v>
      </c>
      <c r="J3" s="5">
        <f>I3^2</f>
        <v>0.37233537081008683</v>
      </c>
    </row>
    <row r="4" spans="1:14" x14ac:dyDescent="0.25">
      <c r="A4" s="2">
        <v>2</v>
      </c>
      <c r="B4" s="2">
        <f>(0.8*(Sheet1!$K$3-7)/155)+0.1</f>
        <v>0.20322580645161292</v>
      </c>
      <c r="C4" s="2">
        <v>0.30535587384513102</v>
      </c>
      <c r="D4" s="2">
        <v>-0.102130067845131</v>
      </c>
      <c r="E4" s="2">
        <f t="shared" ref="E4:E5" si="0">D4^2</f>
        <v>1.0430550758051061E-2</v>
      </c>
      <c r="F4" s="2">
        <v>2</v>
      </c>
      <c r="G4" s="2">
        <f>(0.8*(Sheet1!$L$3-7)/155)+0.1</f>
        <v>0.15677419354838712</v>
      </c>
      <c r="H4" s="2">
        <v>0.71913442301463004</v>
      </c>
      <c r="I4" s="2">
        <v>-0.56236022901463001</v>
      </c>
      <c r="J4" s="5">
        <f>I4^2</f>
        <v>0.31624902717738712</v>
      </c>
    </row>
    <row r="5" spans="1:14" x14ac:dyDescent="0.25">
      <c r="A5" s="2">
        <v>3</v>
      </c>
      <c r="B5" s="2">
        <f>(0.8*(Sheet1!$K$4-7)/155)+0.1</f>
        <v>0.1</v>
      </c>
      <c r="C5" s="2">
        <v>0.175605026301481</v>
      </c>
      <c r="D5" s="2">
        <v>-7.5605026301481304E-2</v>
      </c>
      <c r="E5" s="2">
        <f t="shared" si="0"/>
        <v>5.7161200020476796E-3</v>
      </c>
      <c r="F5" s="2">
        <v>3</v>
      </c>
      <c r="G5" s="2">
        <f>(0.8*(Sheet1!$L$4-7)/155)+0.1</f>
        <v>0.1</v>
      </c>
      <c r="H5" s="2">
        <v>0.175605026301481</v>
      </c>
      <c r="I5" s="2">
        <v>-7.5605026301481304E-2</v>
      </c>
      <c r="J5" s="2">
        <f>I5^2</f>
        <v>5.7161200020476796E-3</v>
      </c>
    </row>
    <row r="6" spans="1:14" x14ac:dyDescent="0.25">
      <c r="E6">
        <f>SUM(E3:E5)</f>
        <v>2.9920388355964327E-2</v>
      </c>
    </row>
    <row r="9" spans="1:14" x14ac:dyDescent="0.25">
      <c r="L9" s="1"/>
      <c r="M9" s="1"/>
      <c r="N9" s="1"/>
    </row>
    <row r="10" spans="1:14" x14ac:dyDescent="0.25">
      <c r="J10" s="6">
        <f>(3-2)/3</f>
        <v>0.33333333333333331</v>
      </c>
      <c r="L10" s="1"/>
      <c r="M10" s="1"/>
      <c r="N10" s="1"/>
    </row>
    <row r="11" spans="1:14" x14ac:dyDescent="0.25">
      <c r="A11" s="9" t="s">
        <v>25</v>
      </c>
      <c r="B11" s="9"/>
      <c r="C11" s="9"/>
      <c r="D11" s="9"/>
      <c r="E11" s="9"/>
      <c r="F11" s="9" t="s">
        <v>26</v>
      </c>
      <c r="G11" s="9"/>
      <c r="H11" s="9"/>
      <c r="I11" s="9"/>
      <c r="J11" s="9"/>
    </row>
    <row r="12" spans="1:14" ht="25.5" x14ac:dyDescent="0.25">
      <c r="A12" s="10" t="s">
        <v>9</v>
      </c>
      <c r="B12" s="10" t="s">
        <v>10</v>
      </c>
      <c r="C12" s="17" t="s">
        <v>24</v>
      </c>
      <c r="D12" s="10" t="s">
        <v>12</v>
      </c>
      <c r="E12" s="10" t="s">
        <v>11</v>
      </c>
      <c r="F12" s="10" t="s">
        <v>9</v>
      </c>
      <c r="G12" s="10" t="s">
        <v>10</v>
      </c>
      <c r="H12" s="17" t="s">
        <v>24</v>
      </c>
      <c r="I12" s="10" t="s">
        <v>12</v>
      </c>
      <c r="J12" s="10" t="s">
        <v>11</v>
      </c>
      <c r="L12" s="1"/>
      <c r="M12" s="1"/>
      <c r="N12" s="1"/>
    </row>
    <row r="13" spans="1:14" x14ac:dyDescent="0.25">
      <c r="A13" s="10">
        <v>1</v>
      </c>
      <c r="B13" s="11">
        <f>(0.8*(Sheet1!$K$2-7)/155)+0.1</f>
        <v>0.37354838709677418</v>
      </c>
      <c r="C13" s="11">
        <v>0.25618690440939201</v>
      </c>
      <c r="D13" s="11">
        <v>0.117361482590608</v>
      </c>
      <c r="E13" s="11">
        <f>D13^2</f>
        <v>1.3773717595865584E-2</v>
      </c>
      <c r="F13" s="10">
        <v>1</v>
      </c>
      <c r="G13" s="11">
        <f>(0.8*(Sheet1!$L$2-7)/155)+0.1</f>
        <v>0.27032258064516135</v>
      </c>
      <c r="H13" s="11">
        <v>0.88051547739431801</v>
      </c>
      <c r="I13" s="11">
        <v>-0.61019289639431795</v>
      </c>
      <c r="J13" s="11">
        <f>I13^2</f>
        <v>0.37233537081008683</v>
      </c>
      <c r="L13" s="1"/>
      <c r="M13" s="1"/>
      <c r="N13" s="1"/>
    </row>
    <row r="14" spans="1:14" x14ac:dyDescent="0.25">
      <c r="A14" s="10">
        <v>2</v>
      </c>
      <c r="B14" s="11">
        <f>(0.8*(Sheet1!$K$3-7)/155)+0.1</f>
        <v>0.20322580645161292</v>
      </c>
      <c r="C14" s="11">
        <v>0.30535587384513102</v>
      </c>
      <c r="D14" s="11">
        <v>-0.102130067845131</v>
      </c>
      <c r="E14" s="11">
        <f t="shared" ref="E14:E15" si="1">D14^2</f>
        <v>1.0430550758051061E-2</v>
      </c>
      <c r="F14" s="10">
        <v>2</v>
      </c>
      <c r="G14" s="11">
        <f>(0.8*(Sheet1!$L$3-7)/155)+0.1</f>
        <v>0.15677419354838712</v>
      </c>
      <c r="H14" s="11">
        <v>0.71913442301463004</v>
      </c>
      <c r="I14" s="11">
        <v>-0.56236022901463001</v>
      </c>
      <c r="J14" s="11">
        <f>I14^2</f>
        <v>0.31624902717738712</v>
      </c>
    </row>
    <row r="15" spans="1:14" x14ac:dyDescent="0.25">
      <c r="A15" s="10">
        <v>3</v>
      </c>
      <c r="B15" s="11">
        <f>(0.8*(Sheet1!$K$4-7)/155)+0.1</f>
        <v>0.1</v>
      </c>
      <c r="C15" s="11">
        <v>0.175605026301481</v>
      </c>
      <c r="D15" s="11">
        <v>-7.5605026301481304E-2</v>
      </c>
      <c r="E15" s="11">
        <f t="shared" si="1"/>
        <v>5.7161200020476796E-3</v>
      </c>
      <c r="F15" s="10">
        <v>3</v>
      </c>
      <c r="G15" s="11">
        <f>(0.8*(Sheet1!$L$4-7)/155)+0.1</f>
        <v>0.1</v>
      </c>
      <c r="H15" s="11">
        <v>0.175605026301481</v>
      </c>
      <c r="I15" s="11">
        <v>-7.5605026301481304E-2</v>
      </c>
      <c r="J15" s="11">
        <f>I15^2</f>
        <v>5.7161200020476796E-3</v>
      </c>
    </row>
    <row r="16" spans="1:14" x14ac:dyDescent="0.25">
      <c r="A16" s="9" t="s">
        <v>21</v>
      </c>
      <c r="B16" s="9"/>
      <c r="C16" s="9"/>
      <c r="D16" s="9"/>
      <c r="E16" s="11">
        <f>SUM(E13:E15)</f>
        <v>2.9920388355964327E-2</v>
      </c>
      <c r="F16" s="9" t="s">
        <v>21</v>
      </c>
      <c r="G16" s="9"/>
      <c r="H16" s="9"/>
      <c r="I16" s="9"/>
      <c r="J16" s="11">
        <f>SUM(J13:J15)</f>
        <v>0.69430051798952164</v>
      </c>
    </row>
    <row r="17" spans="1:10" x14ac:dyDescent="0.25">
      <c r="A17" s="9" t="s">
        <v>22</v>
      </c>
      <c r="B17" s="9"/>
      <c r="C17" s="9"/>
      <c r="D17" s="9"/>
      <c r="E17" s="11">
        <f>E16/3</f>
        <v>9.9734627853214422E-3</v>
      </c>
      <c r="F17" s="9" t="s">
        <v>22</v>
      </c>
      <c r="G17" s="9"/>
      <c r="H17" s="9"/>
      <c r="I17" s="9"/>
      <c r="J17" s="23">
        <f>J16/3</f>
        <v>0.23143350599650722</v>
      </c>
    </row>
    <row r="18" spans="1:10" x14ac:dyDescent="0.25">
      <c r="A18" s="9" t="s">
        <v>23</v>
      </c>
      <c r="B18" s="9"/>
      <c r="C18" s="9"/>
      <c r="D18" s="9"/>
      <c r="E18" s="9"/>
      <c r="F18" s="9"/>
      <c r="G18" s="9"/>
      <c r="H18" s="9"/>
      <c r="I18" s="9"/>
      <c r="J18" s="19">
        <f>(3-2)/3</f>
        <v>0.33333333333333331</v>
      </c>
    </row>
  </sheetData>
  <mergeCells count="9">
    <mergeCell ref="A17:D17"/>
    <mergeCell ref="F17:I17"/>
    <mergeCell ref="A18:I18"/>
    <mergeCell ref="A1:E1"/>
    <mergeCell ref="F1:J1"/>
    <mergeCell ref="A11:E11"/>
    <mergeCell ref="F11:J11"/>
    <mergeCell ref="A16:D16"/>
    <mergeCell ref="F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7-4-1</vt:lpstr>
      <vt:lpstr>7-6-1</vt:lpstr>
      <vt:lpstr>7-8-1</vt:lpstr>
      <vt:lpstr>7-10-1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X441N</dc:creator>
  <cp:lastModifiedBy>ASUS X441N</cp:lastModifiedBy>
  <dcterms:created xsi:type="dcterms:W3CDTF">2011-02-05T04:55:51Z</dcterms:created>
  <dcterms:modified xsi:type="dcterms:W3CDTF">2019-02-23T15:35:55Z</dcterms:modified>
</cp:coreProperties>
</file>